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ccc37fac4752dc/Mocked up website/Pressure Buildup/"/>
    </mc:Choice>
  </mc:AlternateContent>
  <xr:revisionPtr revIDLastSave="8" documentId="14_{1B5E65B9-5448-4530-BD95-FE0C5AE65A73}" xr6:coauthVersionLast="47" xr6:coauthVersionMax="47" xr10:uidLastSave="{E2592689-9145-4560-BDA3-DB158CDFFE0C}"/>
  <bookViews>
    <workbookView xWindow="6630" yWindow="105" windowWidth="13860" windowHeight="8010" activeTab="1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13" i="2" l="1"/>
  <c r="G16" i="2" s="1"/>
  <c r="I13" i="2"/>
  <c r="E16" i="2"/>
  <c r="E14" i="2"/>
  <c r="E11" i="2"/>
  <c r="E9" i="2"/>
  <c r="M5" i="1" l="1"/>
  <c r="J10" i="1"/>
  <c r="E11" i="1"/>
  <c r="E10" i="1"/>
  <c r="K5" i="1"/>
  <c r="J13" i="1" l="1"/>
  <c r="J14" i="1" s="1"/>
  <c r="J7" i="1" s="1"/>
  <c r="K7" i="1" s="1"/>
</calcChain>
</file>

<file path=xl/sharedStrings.xml><?xml version="1.0" encoding="utf-8"?>
<sst xmlns="http://schemas.openxmlformats.org/spreadsheetml/2006/main" count="50" uniqueCount="42">
  <si>
    <t>Pressure in psi</t>
  </si>
  <si>
    <t>temperature in °F</t>
  </si>
  <si>
    <t>Built up Pressure in psi</t>
  </si>
  <si>
    <t>Built up Temperature in °F</t>
  </si>
  <si>
    <t>Norms:</t>
  </si>
  <si>
    <t>3 psi (P car)</t>
  </si>
  <si>
    <t>~30°F</t>
  </si>
  <si>
    <t>5 psi (P car)</t>
  </si>
  <si>
    <t>~50°F</t>
  </si>
  <si>
    <t>45 --&gt; 51</t>
  </si>
  <si>
    <t>45 --&gt; 49</t>
  </si>
  <si>
    <t>65 --&gt; 70</t>
  </si>
  <si>
    <t>65 --&gt; 73</t>
  </si>
  <si>
    <t>80 --&gt; 86</t>
  </si>
  <si>
    <t>80 --&gt; 89</t>
  </si>
  <si>
    <t>+4</t>
  </si>
  <si>
    <t>+5</t>
  </si>
  <si>
    <t>+6</t>
  </si>
  <si>
    <t>+8</t>
  </si>
  <si>
    <t>+9</t>
  </si>
  <si>
    <t>45 --&gt;51</t>
  </si>
  <si>
    <t>62 --&gt; 69</t>
  </si>
  <si>
    <t>psi</t>
  </si>
  <si>
    <t>degrees F</t>
  </si>
  <si>
    <t xml:space="preserve">Choose units:  </t>
  </si>
  <si>
    <t>English = psi, °F</t>
  </si>
  <si>
    <t>Metric = bar, °C</t>
  </si>
  <si>
    <t>Metric = kPa, °C</t>
  </si>
  <si>
    <t>Yellow cells are mandatory inputs!</t>
  </si>
  <si>
    <t xml:space="preserve">Pressure buildup due to operating conditions:   </t>
  </si>
  <si>
    <t>Choices:</t>
  </si>
  <si>
    <t xml:space="preserve">Percent:  </t>
  </si>
  <si>
    <t>%</t>
  </si>
  <si>
    <t>Green = Good= Less than 10%</t>
  </si>
  <si>
    <t>Yellow = Borderline = 10% to 15%</t>
  </si>
  <si>
    <t xml:space="preserve">Starting Ambient Temperature :  </t>
  </si>
  <si>
    <t xml:space="preserve">Starting Tire Pressure:  </t>
  </si>
  <si>
    <t xml:space="preserve">Ending Ambient Temperature:  </t>
  </si>
  <si>
    <t xml:space="preserve">Ending Tire Pressure:  </t>
  </si>
  <si>
    <t>If you click on the cell below, a dropdown menu appears</t>
  </si>
  <si>
    <t>Red = Bad!!  Take immediate action.  Either slow down or use a higher load capacity tire</t>
  </si>
  <si>
    <t>Is your tire pressure build up too much?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</si>
</sst>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/>
    <xf numFmtId="164" fontId="0" fillId="0" borderId="0" xfId="0" applyNumberFormat="1"/>
    <xf numFmtId="9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5" fillId="0" borderId="0" xfId="0" applyFont="1" applyAlignment="1">
      <alignment horizontal="right"/>
    </xf>
    <xf numFmtId="0" fontId="4" fillId="0" borderId="0" xfId="0" applyFont="1"/>
    <xf numFmtId="0" fontId="5" fillId="2" borderId="1" xfId="0" applyFont="1" applyFill="1" applyBorder="1"/>
    <xf numFmtId="2" fontId="4" fillId="0" borderId="5" xfId="0" applyNumberFormat="1" applyFont="1" applyBorder="1"/>
    <xf numFmtId="165" fontId="5" fillId="0" borderId="5" xfId="1" applyNumberFormat="1" applyFont="1" applyBorder="1"/>
    <xf numFmtId="0" fontId="3" fillId="3" borderId="0" xfId="0" applyFont="1" applyFill="1"/>
    <xf numFmtId="0" fontId="3" fillId="0" borderId="3" xfId="0" applyFont="1" applyBorder="1" applyAlignment="1">
      <alignment vertical="top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S24"/>
  <sheetViews>
    <sheetView workbookViewId="0">
      <selection activeCell="J7" sqref="J7"/>
    </sheetView>
  </sheetViews>
  <sheetFormatPr defaultRowHeight="15" x14ac:dyDescent="0.25"/>
  <cols>
    <col min="17" max="17" width="11" bestFit="1" customWidth="1"/>
  </cols>
  <sheetData>
    <row r="5" spans="3:19" x14ac:dyDescent="0.25">
      <c r="C5" t="s">
        <v>0</v>
      </c>
      <c r="E5">
        <v>77</v>
      </c>
      <c r="G5" t="s">
        <v>2</v>
      </c>
      <c r="J5">
        <v>87.5</v>
      </c>
      <c r="K5">
        <f>J5-E5</f>
        <v>10.5</v>
      </c>
      <c r="L5" t="s">
        <v>22</v>
      </c>
      <c r="M5" s="3">
        <f>J5/E5</f>
        <v>1.1363636363636365</v>
      </c>
      <c r="P5" t="s">
        <v>4</v>
      </c>
      <c r="Q5" t="s">
        <v>5</v>
      </c>
      <c r="R5" t="s">
        <v>6</v>
      </c>
    </row>
    <row r="6" spans="3:19" x14ac:dyDescent="0.25">
      <c r="M6" s="3"/>
      <c r="Q6" t="s">
        <v>7</v>
      </c>
      <c r="R6" t="s">
        <v>8</v>
      </c>
    </row>
    <row r="7" spans="3:19" x14ac:dyDescent="0.25">
      <c r="C7" t="s">
        <v>1</v>
      </c>
      <c r="E7">
        <v>80</v>
      </c>
      <c r="G7" t="s">
        <v>3</v>
      </c>
      <c r="J7" s="2">
        <f>J14-460</f>
        <v>141.83206106870239</v>
      </c>
      <c r="K7" s="2">
        <f>J7-E7</f>
        <v>61.832061068702387</v>
      </c>
      <c r="L7" t="s">
        <v>23</v>
      </c>
    </row>
    <row r="9" spans="3:19" x14ac:dyDescent="0.25">
      <c r="Q9" s="1" t="s">
        <v>10</v>
      </c>
      <c r="R9" t="s">
        <v>6</v>
      </c>
      <c r="S9" s="1" t="s">
        <v>15</v>
      </c>
    </row>
    <row r="10" spans="3:19" x14ac:dyDescent="0.25">
      <c r="E10">
        <f>E5+14.7</f>
        <v>91.7</v>
      </c>
      <c r="J10">
        <f>J5+14.7</f>
        <v>102.2</v>
      </c>
      <c r="Q10" s="1" t="s">
        <v>11</v>
      </c>
      <c r="R10" t="s">
        <v>6</v>
      </c>
      <c r="S10" s="1" t="s">
        <v>16</v>
      </c>
    </row>
    <row r="11" spans="3:19" x14ac:dyDescent="0.25">
      <c r="E11">
        <f>E7+460</f>
        <v>540</v>
      </c>
      <c r="Q11" s="1" t="s">
        <v>13</v>
      </c>
      <c r="R11" t="s">
        <v>6</v>
      </c>
      <c r="S11" s="1" t="s">
        <v>17</v>
      </c>
    </row>
    <row r="13" spans="3:19" x14ac:dyDescent="0.25">
      <c r="J13">
        <f>J10/E10</f>
        <v>1.1145038167938932</v>
      </c>
    </row>
    <row r="14" spans="3:19" x14ac:dyDescent="0.25">
      <c r="J14">
        <f>J13*E11</f>
        <v>601.83206106870239</v>
      </c>
    </row>
    <row r="16" spans="3:19" x14ac:dyDescent="0.25">
      <c r="Q16" s="1" t="s">
        <v>9</v>
      </c>
      <c r="R16" t="s">
        <v>8</v>
      </c>
      <c r="S16" s="1" t="s">
        <v>17</v>
      </c>
    </row>
    <row r="17" spans="12:19" x14ac:dyDescent="0.25">
      <c r="Q17" t="s">
        <v>12</v>
      </c>
      <c r="R17" t="s">
        <v>8</v>
      </c>
      <c r="S17" s="1" t="s">
        <v>18</v>
      </c>
    </row>
    <row r="18" spans="12:19" x14ac:dyDescent="0.25">
      <c r="Q18" t="s">
        <v>14</v>
      </c>
      <c r="R18" t="s">
        <v>8</v>
      </c>
      <c r="S18" s="1" t="s">
        <v>19</v>
      </c>
    </row>
    <row r="23" spans="12:19" x14ac:dyDescent="0.25">
      <c r="L23" t="s">
        <v>20</v>
      </c>
    </row>
    <row r="24" spans="12:19" x14ac:dyDescent="0.25">
      <c r="L24" s="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49"/>
  <sheetViews>
    <sheetView tabSelected="1" workbookViewId="0">
      <selection activeCell="D6" sqref="D6"/>
    </sheetView>
  </sheetViews>
  <sheetFormatPr defaultRowHeight="15" x14ac:dyDescent="0.25"/>
  <cols>
    <col min="2" max="2" width="12.5703125" customWidth="1"/>
    <col min="3" max="3" width="13.42578125" customWidth="1"/>
    <col min="4" max="4" width="17.42578125" customWidth="1"/>
    <col min="6" max="6" width="16.42578125" bestFit="1" customWidth="1"/>
  </cols>
  <sheetData>
    <row r="1" spans="2:12" ht="23.25" x14ac:dyDescent="0.35">
      <c r="B1" s="4" t="s">
        <v>41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2" ht="15.75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ht="15.75" thickBot="1" x14ac:dyDescent="0.3">
      <c r="B3" s="5"/>
      <c r="C3" s="12" t="s">
        <v>28</v>
      </c>
      <c r="D3" s="12"/>
      <c r="E3" s="12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ht="33" customHeight="1" thickBot="1" x14ac:dyDescent="0.3">
      <c r="B5" s="5"/>
      <c r="C5" s="5"/>
      <c r="D5" s="19" t="s">
        <v>39</v>
      </c>
      <c r="E5" s="20"/>
      <c r="F5" s="5"/>
      <c r="G5" s="5"/>
      <c r="H5" s="5"/>
      <c r="I5" s="5"/>
      <c r="J5" s="5"/>
      <c r="K5" s="5"/>
      <c r="L5" s="5"/>
    </row>
    <row r="6" spans="2:12" ht="16.5" thickBot="1" x14ac:dyDescent="0.3">
      <c r="B6" s="5"/>
      <c r="C6" s="6" t="s">
        <v>24</v>
      </c>
      <c r="D6" s="12" t="s">
        <v>26</v>
      </c>
      <c r="E6" s="7" t="s">
        <v>30</v>
      </c>
      <c r="F6" s="8" t="s">
        <v>25</v>
      </c>
      <c r="G6" s="5"/>
      <c r="H6" s="5"/>
      <c r="I6" s="5"/>
      <c r="J6" s="5"/>
      <c r="K6" s="5"/>
      <c r="L6" s="5"/>
    </row>
    <row r="7" spans="2:12" x14ac:dyDescent="0.25">
      <c r="B7" s="5"/>
      <c r="C7" s="5"/>
      <c r="E7" s="5"/>
      <c r="F7" s="16" t="s">
        <v>26</v>
      </c>
      <c r="G7" s="5"/>
      <c r="H7" s="5"/>
      <c r="I7" s="5"/>
      <c r="J7" s="5"/>
      <c r="K7" s="5"/>
      <c r="L7" s="5"/>
    </row>
    <row r="8" spans="2:12" ht="15.75" thickBot="1" x14ac:dyDescent="0.3">
      <c r="B8" s="5"/>
      <c r="C8" s="5"/>
      <c r="D8" s="5"/>
      <c r="E8" s="5"/>
      <c r="F8" s="9" t="s">
        <v>27</v>
      </c>
      <c r="G8" s="5"/>
      <c r="H8" s="5"/>
      <c r="I8" s="5"/>
      <c r="J8" s="5"/>
      <c r="K8" s="5"/>
      <c r="L8" s="5"/>
    </row>
    <row r="9" spans="2:12" ht="16.5" thickBot="1" x14ac:dyDescent="0.3">
      <c r="B9" s="5"/>
      <c r="C9" s="10" t="s">
        <v>35</v>
      </c>
      <c r="D9" s="12">
        <v>70</v>
      </c>
      <c r="E9" s="11" t="str">
        <f>IF(D6="Metric = bar, °C","°C",IF(D6="Metric = kPa, °C","°C","°F"))</f>
        <v>°C</v>
      </c>
      <c r="F9" s="5"/>
      <c r="G9" s="5"/>
      <c r="H9" s="5"/>
      <c r="I9" s="5"/>
      <c r="J9" s="5"/>
      <c r="K9" s="5"/>
      <c r="L9" s="5"/>
    </row>
    <row r="10" spans="2:12" ht="15.75" thickBot="1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ht="16.5" thickBot="1" x14ac:dyDescent="0.3">
      <c r="B11" s="5"/>
      <c r="C11" s="10" t="s">
        <v>36</v>
      </c>
      <c r="D11" s="12">
        <v>80</v>
      </c>
      <c r="E11" s="11" t="str">
        <f>IF(D6="Metric = bar, °C","bar",IF(D6="Metric = kPa, °C","kPa","psi"))</f>
        <v>bar</v>
      </c>
      <c r="F11" s="5"/>
      <c r="G11" s="5"/>
      <c r="H11" s="5"/>
      <c r="I11" s="5"/>
      <c r="J11" s="5"/>
      <c r="K11" s="5"/>
      <c r="L11" s="5"/>
    </row>
    <row r="12" spans="2:12" ht="15.75" thickBo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35.25" customHeight="1" thickTop="1" thickBot="1" x14ac:dyDescent="0.3">
      <c r="B13" s="5"/>
      <c r="C13" s="5"/>
      <c r="D13" s="5"/>
      <c r="E13" s="5"/>
      <c r="F13" s="17" t="s">
        <v>29</v>
      </c>
      <c r="G13" s="18"/>
      <c r="H13" s="13">
        <f>IF(D6="Metric = bar, °C",((D16-((((D11+1.01325)*(D14+273.15)/(D9+273.15))-1.01325)))),IF(D6="Metric = kPa, °C",(D16-((((D11+101.325)*(D14+273.15)/(D9+273.15))-101.325))),(D16-((((D11+14.696)*(D14+459.67)/(D9+459.67))-14.696)))))</f>
        <v>6.2782602360483679</v>
      </c>
      <c r="I13" s="11" t="str">
        <f>IF(D6="Metric = bar, °C","bar",IF(D6="Metric = kPa, °C","kPa","psi"))</f>
        <v>bar</v>
      </c>
      <c r="J13" s="5"/>
      <c r="K13" s="5"/>
      <c r="L13" s="5"/>
    </row>
    <row r="14" spans="2:12" ht="17.25" thickTop="1" thickBot="1" x14ac:dyDescent="0.3">
      <c r="B14" s="5"/>
      <c r="C14" s="10" t="s">
        <v>37</v>
      </c>
      <c r="D14" s="12">
        <v>90</v>
      </c>
      <c r="E14" s="11" t="str">
        <f>IF(D6="Metric = bar, °C","°C",IF(D6="Metric = kPa, °C","°C","°F"))</f>
        <v>°C</v>
      </c>
      <c r="J14" s="5"/>
      <c r="K14" s="5"/>
      <c r="L14" s="5"/>
    </row>
    <row r="15" spans="2:12" ht="15.75" thickBo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ht="17.25" thickTop="1" thickBot="1" x14ac:dyDescent="0.3">
      <c r="B16" s="5"/>
      <c r="C16" s="10" t="s">
        <v>38</v>
      </c>
      <c r="D16" s="12">
        <v>91</v>
      </c>
      <c r="E16" s="11" t="str">
        <f>IF(D6="Metric = bar, °C","bar",IF(D6="Metric = kPa, °C","kPa","psi"))</f>
        <v>bar</v>
      </c>
      <c r="F16" s="10" t="s">
        <v>31</v>
      </c>
      <c r="G16" s="14">
        <f>H13/D11</f>
        <v>7.8478252950604593E-2</v>
      </c>
      <c r="H16" s="11" t="s">
        <v>32</v>
      </c>
      <c r="I16" s="5" t="s">
        <v>33</v>
      </c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 t="s">
        <v>34</v>
      </c>
      <c r="K17" s="5"/>
      <c r="L17" s="5"/>
    </row>
    <row r="18" spans="2:12" ht="48" customHeight="1" x14ac:dyDescent="0.25">
      <c r="B18" s="5"/>
      <c r="C18" s="5"/>
      <c r="D18" s="5"/>
      <c r="E18" s="5"/>
      <c r="F18" s="5"/>
      <c r="G18" s="5"/>
      <c r="H18" s="5"/>
      <c r="I18" s="21" t="s">
        <v>40</v>
      </c>
      <c r="J18" s="20"/>
      <c r="K18" s="20"/>
      <c r="L18" s="20"/>
    </row>
    <row r="19" spans="2:12" ht="30.75" customHeight="1" x14ac:dyDescent="0.25">
      <c r="H19" s="5"/>
      <c r="I19" s="5"/>
      <c r="J19" s="5"/>
      <c r="K19" s="5"/>
      <c r="L19" s="5"/>
    </row>
    <row r="20" spans="2:12" x14ac:dyDescent="0.25">
      <c r="H20" s="5"/>
      <c r="I20" s="5"/>
      <c r="J20" s="5"/>
      <c r="K20" s="5"/>
      <c r="L20" s="5"/>
    </row>
    <row r="21" spans="2:12" x14ac:dyDescent="0.25">
      <c r="H21" s="5"/>
      <c r="I21" s="5"/>
      <c r="J21" s="5"/>
      <c r="K21" s="5"/>
      <c r="L21" s="5"/>
    </row>
    <row r="22" spans="2:12" x14ac:dyDescent="0.25">
      <c r="H22" s="5"/>
      <c r="I22" s="5"/>
      <c r="J22" s="5"/>
      <c r="K22" s="5"/>
      <c r="L22" s="5"/>
    </row>
    <row r="23" spans="2:12" x14ac:dyDescent="0.25">
      <c r="B23" s="5"/>
      <c r="C23" s="5"/>
      <c r="D23" s="1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x14ac:dyDescent="0.2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x14ac:dyDescent="0.2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x14ac:dyDescent="0.2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x14ac:dyDescent="0.2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 x14ac:dyDescent="0.2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 x14ac:dyDescent="0.2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 x14ac:dyDescent="0.2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 x14ac:dyDescent="0.2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 x14ac:dyDescent="0.2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 x14ac:dyDescent="0.2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 x14ac:dyDescent="0.2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 x14ac:dyDescent="0.2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 x14ac:dyDescent="0.2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 x14ac:dyDescent="0.2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 x14ac:dyDescent="0.2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 x14ac:dyDescent="0.2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 x14ac:dyDescent="0.2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 x14ac:dyDescent="0.2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 x14ac:dyDescent="0.2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 x14ac:dyDescent="0.2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 x14ac:dyDescent="0.2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 x14ac:dyDescent="0.2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 x14ac:dyDescent="0.2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 x14ac:dyDescent="0.2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 x14ac:dyDescent="0.2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 x14ac:dyDescent="0.2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 x14ac:dyDescent="0.2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 x14ac:dyDescent="0.2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 x14ac:dyDescent="0.2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 x14ac:dyDescent="0.2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 x14ac:dyDescent="0.2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 x14ac:dyDescent="0.2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 x14ac:dyDescent="0.2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 x14ac:dyDescent="0.2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 x14ac:dyDescent="0.2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 x14ac:dyDescent="0.2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 x14ac:dyDescent="0.2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 x14ac:dyDescent="0.2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 x14ac:dyDescent="0.2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 x14ac:dyDescent="0.2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 x14ac:dyDescent="0.2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 x14ac:dyDescent="0.2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 x14ac:dyDescent="0.2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 x14ac:dyDescent="0.2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 x14ac:dyDescent="0.2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 x14ac:dyDescent="0.2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 x14ac:dyDescent="0.2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 x14ac:dyDescent="0.2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 x14ac:dyDescent="0.2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 x14ac:dyDescent="0.2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 x14ac:dyDescent="0.2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 x14ac:dyDescent="0.2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 x14ac:dyDescent="0.2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 x14ac:dyDescent="0.2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 x14ac:dyDescent="0.2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 x14ac:dyDescent="0.2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 x14ac:dyDescent="0.2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 x14ac:dyDescent="0.2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 x14ac:dyDescent="0.2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 x14ac:dyDescent="0.2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 x14ac:dyDescent="0.2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 x14ac:dyDescent="0.2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 x14ac:dyDescent="0.2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 x14ac:dyDescent="0.2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 x14ac:dyDescent="0.2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 x14ac:dyDescent="0.2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 x14ac:dyDescent="0.2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 x14ac:dyDescent="0.2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 x14ac:dyDescent="0.2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 x14ac:dyDescent="0.2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 x14ac:dyDescent="0.2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 x14ac:dyDescent="0.2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 x14ac:dyDescent="0.2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 x14ac:dyDescent="0.2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 x14ac:dyDescent="0.2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 x14ac:dyDescent="0.2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 x14ac:dyDescent="0.2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 x14ac:dyDescent="0.2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 x14ac:dyDescent="0.2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 x14ac:dyDescent="0.2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 x14ac:dyDescent="0.2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 x14ac:dyDescent="0.2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 x14ac:dyDescent="0.2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 x14ac:dyDescent="0.2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 x14ac:dyDescent="0.2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 x14ac:dyDescent="0.2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 x14ac:dyDescent="0.2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 x14ac:dyDescent="0.2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 x14ac:dyDescent="0.2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 x14ac:dyDescent="0.2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 x14ac:dyDescent="0.2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 x14ac:dyDescent="0.2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 x14ac:dyDescent="0.2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 x14ac:dyDescent="0.2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 x14ac:dyDescent="0.2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 x14ac:dyDescent="0.2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 x14ac:dyDescent="0.2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 x14ac:dyDescent="0.2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 x14ac:dyDescent="0.2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 x14ac:dyDescent="0.2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 x14ac:dyDescent="0.2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 x14ac:dyDescent="0.2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 x14ac:dyDescent="0.2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 x14ac:dyDescent="0.2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 x14ac:dyDescent="0.2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 x14ac:dyDescent="0.2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 x14ac:dyDescent="0.2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 x14ac:dyDescent="0.2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 x14ac:dyDescent="0.2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 x14ac:dyDescent="0.2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 x14ac:dyDescent="0.2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 x14ac:dyDescent="0.2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 x14ac:dyDescent="0.2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 x14ac:dyDescent="0.2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 x14ac:dyDescent="0.2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 x14ac:dyDescent="0.2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 x14ac:dyDescent="0.2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 x14ac:dyDescent="0.2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 x14ac:dyDescent="0.2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 x14ac:dyDescent="0.2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 x14ac:dyDescent="0.2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 x14ac:dyDescent="0.2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 x14ac:dyDescent="0.2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 x14ac:dyDescent="0.2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 x14ac:dyDescent="0.2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 x14ac:dyDescent="0.2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 x14ac:dyDescent="0.2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 x14ac:dyDescent="0.2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 x14ac:dyDescent="0.2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 x14ac:dyDescent="0.2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 x14ac:dyDescent="0.2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 x14ac:dyDescent="0.2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 x14ac:dyDescent="0.2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 x14ac:dyDescent="0.2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 x14ac:dyDescent="0.2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 x14ac:dyDescent="0.2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 x14ac:dyDescent="0.2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 x14ac:dyDescent="0.2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 x14ac:dyDescent="0.2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 x14ac:dyDescent="0.2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 x14ac:dyDescent="0.2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 x14ac:dyDescent="0.2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 x14ac:dyDescent="0.2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 x14ac:dyDescent="0.2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 x14ac:dyDescent="0.2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 x14ac:dyDescent="0.2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 x14ac:dyDescent="0.2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 x14ac:dyDescent="0.2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 x14ac:dyDescent="0.2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 x14ac:dyDescent="0.2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 x14ac:dyDescent="0.2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 x14ac:dyDescent="0.2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 x14ac:dyDescent="0.2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 x14ac:dyDescent="0.2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 x14ac:dyDescent="0.2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 x14ac:dyDescent="0.2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 x14ac:dyDescent="0.2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 x14ac:dyDescent="0.2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 x14ac:dyDescent="0.2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 x14ac:dyDescent="0.2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 x14ac:dyDescent="0.2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 x14ac:dyDescent="0.2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 x14ac:dyDescent="0.2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 x14ac:dyDescent="0.2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 x14ac:dyDescent="0.2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 x14ac:dyDescent="0.2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 x14ac:dyDescent="0.2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 x14ac:dyDescent="0.2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 x14ac:dyDescent="0.2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 x14ac:dyDescent="0.2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 x14ac:dyDescent="0.2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 x14ac:dyDescent="0.2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 x14ac:dyDescent="0.2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 x14ac:dyDescent="0.2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 x14ac:dyDescent="0.2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 x14ac:dyDescent="0.2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 x14ac:dyDescent="0.2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 x14ac:dyDescent="0.2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 x14ac:dyDescent="0.2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 x14ac:dyDescent="0.2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 x14ac:dyDescent="0.2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 x14ac:dyDescent="0.2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 x14ac:dyDescent="0.2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 x14ac:dyDescent="0.2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 x14ac:dyDescent="0.2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 x14ac:dyDescent="0.2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 x14ac:dyDescent="0.2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 x14ac:dyDescent="0.2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 x14ac:dyDescent="0.2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 x14ac:dyDescent="0.2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 x14ac:dyDescent="0.2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 x14ac:dyDescent="0.2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 x14ac:dyDescent="0.2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 x14ac:dyDescent="0.2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 x14ac:dyDescent="0.2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 x14ac:dyDescent="0.2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 x14ac:dyDescent="0.2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 x14ac:dyDescent="0.2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 x14ac:dyDescent="0.2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 x14ac:dyDescent="0.2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 x14ac:dyDescent="0.2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 x14ac:dyDescent="0.2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 x14ac:dyDescent="0.2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 x14ac:dyDescent="0.2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 x14ac:dyDescent="0.2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 x14ac:dyDescent="0.2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 x14ac:dyDescent="0.2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 x14ac:dyDescent="0.2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 x14ac:dyDescent="0.2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 x14ac:dyDescent="0.2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 x14ac:dyDescent="0.2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 x14ac:dyDescent="0.2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 x14ac:dyDescent="0.2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 x14ac:dyDescent="0.2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 x14ac:dyDescent="0.2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 x14ac:dyDescent="0.2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 x14ac:dyDescent="0.2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 x14ac:dyDescent="0.2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 x14ac:dyDescent="0.2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 x14ac:dyDescent="0.2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 x14ac:dyDescent="0.2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 x14ac:dyDescent="0.2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 x14ac:dyDescent="0.2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 x14ac:dyDescent="0.2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 x14ac:dyDescent="0.2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 x14ac:dyDescent="0.2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 x14ac:dyDescent="0.2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 x14ac:dyDescent="0.2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 x14ac:dyDescent="0.2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 x14ac:dyDescent="0.2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 x14ac:dyDescent="0.2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 x14ac:dyDescent="0.2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 x14ac:dyDescent="0.2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 x14ac:dyDescent="0.2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 x14ac:dyDescent="0.2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 x14ac:dyDescent="0.2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 x14ac:dyDescent="0.2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 x14ac:dyDescent="0.2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 x14ac:dyDescent="0.2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2:12" x14ac:dyDescent="0.2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</row>
    <row r="447" spans="2:12" x14ac:dyDescent="0.2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</row>
    <row r="448" spans="2:12" x14ac:dyDescent="0.2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</row>
    <row r="449" spans="2:12" x14ac:dyDescent="0.2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</row>
  </sheetData>
  <mergeCells count="3">
    <mergeCell ref="F13:G13"/>
    <mergeCell ref="D5:E5"/>
    <mergeCell ref="I18:L18"/>
  </mergeCells>
  <conditionalFormatting sqref="G16">
    <cfRule type="expression" dxfId="2" priority="1">
      <formula>G16&lt;0.1</formula>
    </cfRule>
    <cfRule type="expression" dxfId="1" priority="2">
      <formula>G16&gt;0.15</formula>
    </cfRule>
    <cfRule type="expression" dxfId="0" priority="3">
      <formula>G16&gt;0.1</formula>
    </cfRule>
  </conditionalFormatting>
  <dataValidations count="1">
    <dataValidation type="list" allowBlank="1" showInputMessage="1" showErrorMessage="1" sqref="D6" xr:uid="{1A0F7CEE-CFDC-4061-853C-3CF141CBEA07}">
      <formula1>$F$6:$F$8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4" sqref="D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Continental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SmithB</dc:creator>
  <cp:lastModifiedBy>Barry Smith</cp:lastModifiedBy>
  <dcterms:created xsi:type="dcterms:W3CDTF">2010-03-15T13:59:25Z</dcterms:created>
  <dcterms:modified xsi:type="dcterms:W3CDTF">2025-08-18T12:04:07Z</dcterms:modified>
</cp:coreProperties>
</file>